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cuments\INFORMATIKA 2\"/>
    </mc:Choice>
  </mc:AlternateContent>
  <xr:revisionPtr revIDLastSave="0" documentId="13_ncr:1_{A7A8E2F7-ED38-4817-BBB6-AEE16C55E4F4}" xr6:coauthVersionLast="47" xr6:coauthVersionMax="47" xr10:uidLastSave="{00000000-0000-0000-0000-000000000000}"/>
  <bookViews>
    <workbookView xWindow="-120" yWindow="-120" windowWidth="21840" windowHeight="13140" xr2:uid="{C5BD4B11-EC7F-4DEB-9BC9-9131E46FD5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J19" i="1"/>
  <c r="J18" i="1"/>
  <c r="J17" i="1"/>
  <c r="J16" i="1"/>
  <c r="J9" i="1"/>
  <c r="J10" i="1"/>
  <c r="J11" i="1"/>
  <c r="J12" i="1"/>
  <c r="J13" i="1"/>
  <c r="J14" i="1"/>
  <c r="J15" i="1"/>
  <c r="J7" i="1"/>
  <c r="I9" i="1"/>
  <c r="I10" i="1"/>
  <c r="I11" i="1"/>
  <c r="I12" i="1"/>
  <c r="I13" i="1"/>
  <c r="I14" i="1"/>
  <c r="I15" i="1"/>
  <c r="I7" i="1"/>
  <c r="G9" i="1"/>
  <c r="G10" i="1"/>
  <c r="G11" i="1"/>
  <c r="G12" i="1"/>
  <c r="G13" i="1"/>
  <c r="G14" i="1"/>
  <c r="G15" i="1"/>
  <c r="G7" i="1"/>
  <c r="F9" i="1"/>
  <c r="F10" i="1"/>
  <c r="F11" i="1"/>
  <c r="F12" i="1"/>
  <c r="F13" i="1"/>
  <c r="F14" i="1"/>
  <c r="F15" i="1"/>
  <c r="F7" i="1"/>
  <c r="E9" i="1"/>
  <c r="E10" i="1"/>
  <c r="E11" i="1"/>
  <c r="E12" i="1"/>
  <c r="E13" i="1"/>
  <c r="E14" i="1"/>
  <c r="E15" i="1"/>
  <c r="E7" i="1"/>
  <c r="D9" i="1"/>
  <c r="D10" i="1"/>
  <c r="D11" i="1"/>
  <c r="D12" i="1"/>
  <c r="D13" i="1"/>
  <c r="D14" i="1"/>
  <c r="D15" i="1"/>
  <c r="D7" i="1"/>
  <c r="D6" i="1"/>
  <c r="J8" i="1"/>
  <c r="J6" i="1"/>
  <c r="I8" i="1"/>
  <c r="I6" i="1"/>
  <c r="G8" i="1"/>
  <c r="G6" i="1"/>
  <c r="F8" i="1"/>
  <c r="F6" i="1"/>
  <c r="E8" i="1"/>
  <c r="E6" i="1"/>
  <c r="D8" i="1"/>
</calcChain>
</file>

<file path=xl/sharedStrings.xml><?xml version="1.0" encoding="utf-8"?>
<sst xmlns="http://schemas.openxmlformats.org/spreadsheetml/2006/main" count="50" uniqueCount="48">
  <si>
    <t>NO</t>
  </si>
  <si>
    <t xml:space="preserve">KODE JABATAN </t>
  </si>
  <si>
    <t>STATUS</t>
  </si>
  <si>
    <t>DIVISI</t>
  </si>
  <si>
    <t>GAJI POKOK</t>
  </si>
  <si>
    <t>JUMLAH ANAK</t>
  </si>
  <si>
    <t>B-1-S</t>
  </si>
  <si>
    <t>A-1-M</t>
  </si>
  <si>
    <t>A-2-M</t>
  </si>
  <si>
    <t>B-3-M</t>
  </si>
  <si>
    <t>A-3-S</t>
  </si>
  <si>
    <t>D-3-M</t>
  </si>
  <si>
    <t>D-2-S</t>
  </si>
  <si>
    <t>B-2-S</t>
  </si>
  <si>
    <t>C-2-M</t>
  </si>
  <si>
    <t>C-1-M</t>
  </si>
  <si>
    <t>NAMA</t>
  </si>
  <si>
    <t>DEWIK</t>
  </si>
  <si>
    <t>ANTON</t>
  </si>
  <si>
    <t>WULAN</t>
  </si>
  <si>
    <t>TONI</t>
  </si>
  <si>
    <t>DIDIK</t>
  </si>
  <si>
    <t>TOTOK</t>
  </si>
  <si>
    <t>BAYU</t>
  </si>
  <si>
    <t>ANDO</t>
  </si>
  <si>
    <t>ANANDA</t>
  </si>
  <si>
    <t>RINA</t>
  </si>
  <si>
    <t>JABATAN</t>
  </si>
  <si>
    <t>Tunj. Anak</t>
  </si>
  <si>
    <t>Total gaji</t>
  </si>
  <si>
    <t>Laporan Gaji Pegawai</t>
  </si>
  <si>
    <t>Total seluruh gaji</t>
  </si>
  <si>
    <t>Gaji terbesar</t>
  </si>
  <si>
    <t>Gaji terendah</t>
  </si>
  <si>
    <t>Gaji rata-rata</t>
  </si>
  <si>
    <t>Jumlah data</t>
  </si>
  <si>
    <t>Table Bantu:</t>
  </si>
  <si>
    <t>KODE</t>
  </si>
  <si>
    <t>A</t>
  </si>
  <si>
    <t>B</t>
  </si>
  <si>
    <t>C</t>
  </si>
  <si>
    <t>D</t>
  </si>
  <si>
    <t>DISTRIBUTOR</t>
  </si>
  <si>
    <t>ENGINEERING</t>
  </si>
  <si>
    <t>PRODUKSI</t>
  </si>
  <si>
    <t>QUALITY CONTROL</t>
  </si>
  <si>
    <t>PT. ANIS</t>
  </si>
  <si>
    <t>Jl. Kucing Imut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</si>
</sst>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(&quot;Rp&quot;\ * #,##0_);_(&quot;Rp&quot;\ * \(#,##0\);_(&quot;Rp&quot;\ * &quot;-&quot;_);_(@_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42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34150-953D-499E-99D0-0F8F3FB4AA73}">
  <dimension ref="A1:K27"/>
  <sheetViews>
    <sheetView tabSelected="1" workbookViewId="0">
      <selection activeCell="J10" sqref="J10"/>
    </sheetView>
  </sheetViews>
  <sheetFormatPr defaultRowHeight="15" x14ac:dyDescent="0.25"/>
  <cols>
    <col min="2" max="2" width="15.5703125" customWidth="1"/>
    <col min="3" max="3" width="17.28515625" customWidth="1"/>
    <col min="4" max="4" width="13.7109375" customWidth="1"/>
    <col min="6" max="6" width="17.7109375" customWidth="1"/>
    <col min="7" max="7" width="12.140625" customWidth="1"/>
    <col min="8" max="8" width="15.42578125" customWidth="1"/>
    <col min="9" max="9" width="11.5703125" customWidth="1"/>
    <col min="10" max="10" width="11.42578125" customWidth="1"/>
  </cols>
  <sheetData>
    <row r="1" spans="1:11" x14ac:dyDescent="0.25">
      <c r="A1" t="s">
        <v>30</v>
      </c>
    </row>
    <row r="2" spans="1:11" x14ac:dyDescent="0.25">
      <c r="A2" t="s">
        <v>46</v>
      </c>
    </row>
    <row r="3" spans="1:11" x14ac:dyDescent="0.25">
      <c r="A3" t="s">
        <v>47</v>
      </c>
    </row>
    <row r="5" spans="1:11" x14ac:dyDescent="0.25">
      <c r="A5" s="2" t="s">
        <v>0</v>
      </c>
      <c r="B5" s="2" t="s">
        <v>1</v>
      </c>
      <c r="C5" s="2" t="s">
        <v>16</v>
      </c>
      <c r="D5" s="2" t="s">
        <v>27</v>
      </c>
      <c r="E5" s="2" t="s">
        <v>2</v>
      </c>
      <c r="F5" s="2" t="s">
        <v>3</v>
      </c>
      <c r="G5" s="2" t="s">
        <v>4</v>
      </c>
      <c r="H5" s="2" t="s">
        <v>5</v>
      </c>
      <c r="I5" s="2" t="s">
        <v>28</v>
      </c>
      <c r="J5" s="2" t="s">
        <v>29</v>
      </c>
    </row>
    <row r="6" spans="1:11" x14ac:dyDescent="0.25">
      <c r="A6" s="1">
        <v>1</v>
      </c>
      <c r="B6" s="1" t="s">
        <v>7</v>
      </c>
      <c r="C6" s="1" t="s">
        <v>17</v>
      </c>
      <c r="D6" s="1" t="str">
        <f>IF(MID(B6,3,1)="1","KEPALA",IF(MID(B6,3,1)="2","STAFF",IF(MID(B6,3,1)="3","OPERATOR","")))</f>
        <v>KEPALA</v>
      </c>
      <c r="E6" s="1" t="str">
        <f>IF(RIGHT(B6,1)="M","MERRIED","SINGLE")</f>
        <v>MERRIED</v>
      </c>
      <c r="F6" s="1" t="str">
        <f>VLOOKUP(LEFT(B6,1),$B$24:$D$27,2,FALSE)</f>
        <v>DISTRIBUTOR</v>
      </c>
      <c r="G6" s="1">
        <f>VLOOKUP(LEFT(B6,1),$B$24:$D$27,3,FALSE)</f>
        <v>2500000</v>
      </c>
      <c r="H6" s="1">
        <v>2</v>
      </c>
      <c r="I6" s="1">
        <f>H6*G6</f>
        <v>5000000</v>
      </c>
      <c r="J6" s="1">
        <f>G6+I6</f>
        <v>7500000</v>
      </c>
    </row>
    <row r="7" spans="1:11" x14ac:dyDescent="0.25">
      <c r="A7" s="1">
        <v>2</v>
      </c>
      <c r="B7" s="1" t="s">
        <v>8</v>
      </c>
      <c r="C7" s="1" t="s">
        <v>18</v>
      </c>
      <c r="D7" s="1" t="str">
        <f>IF(MID(B7,3,1)="1","KEPALA",IF(MID(B7,3,1)="2","STAFF",IF(MID(B7,3,1)="3","OPERATOR","")))</f>
        <v>STAFF</v>
      </c>
      <c r="E7" s="1" t="str">
        <f>IF(RIGHT(B7,1)="M","MERRIED","SINGLE")</f>
        <v>MERRIED</v>
      </c>
      <c r="F7" s="1" t="str">
        <f>VLOOKUP(LEFT(B7,1),$B$24:$D$27,2,FALSE)</f>
        <v>DISTRIBUTOR</v>
      </c>
      <c r="G7" s="1">
        <f>VLOOKUP(LEFT(B7,1),$B$24:$D$27,3,FALSE)</f>
        <v>2500000</v>
      </c>
      <c r="H7" s="1">
        <v>3</v>
      </c>
      <c r="I7" s="1">
        <f>H7*G7</f>
        <v>7500000</v>
      </c>
      <c r="J7" s="1">
        <f>G7+I7</f>
        <v>10000000</v>
      </c>
    </row>
    <row r="8" spans="1:11" x14ac:dyDescent="0.25">
      <c r="A8" s="1">
        <v>3</v>
      </c>
      <c r="B8" s="1" t="s">
        <v>6</v>
      </c>
      <c r="C8" s="1" t="s">
        <v>19</v>
      </c>
      <c r="D8" s="1" t="str">
        <f>IF(MID(B8,3,1)="1","KEPALA",IF(MID(B8,3,1)="2","STAFF",IF(MID(B8,3,1)="3","OPERATOR","")))</f>
        <v>KEPALA</v>
      </c>
      <c r="E8" s="1" t="str">
        <f>IF(RIGHT(B8,1)="M","MERRIED","SINGLE")</f>
        <v>SINGLE</v>
      </c>
      <c r="F8" s="1" t="str">
        <f>VLOOKUP(LEFT(B8,1),$B$24:$D$27,2,FALSE)</f>
        <v>ENGINEERING</v>
      </c>
      <c r="G8" s="1">
        <f>VLOOKUP(LEFT(B8,1),$B$24:$D$27,3,FALSE)</f>
        <v>2300000</v>
      </c>
      <c r="H8" s="1">
        <v>0</v>
      </c>
      <c r="I8" s="1">
        <f>H8*G8</f>
        <v>0</v>
      </c>
      <c r="J8" s="1">
        <f>G8+I8</f>
        <v>2300000</v>
      </c>
    </row>
    <row r="9" spans="1:11" x14ac:dyDescent="0.25">
      <c r="A9" s="1">
        <v>4</v>
      </c>
      <c r="B9" s="1" t="s">
        <v>9</v>
      </c>
      <c r="C9" s="1" t="s">
        <v>20</v>
      </c>
      <c r="D9" s="1" t="str">
        <f t="shared" ref="D9:D15" si="0">IF(MID(B9,3,1)="1","KEPALA",IF(MID(B9,3,1)="2","STAFF",IF(MID(B9,3,1)="3","OPERATOR","")))</f>
        <v>OPERATOR</v>
      </c>
      <c r="E9" s="1" t="str">
        <f t="shared" ref="E9:E15" si="1">IF(RIGHT(B9,1)="M","MERRIED","SINGLE")</f>
        <v>MERRIED</v>
      </c>
      <c r="F9" s="1" t="str">
        <f t="shared" ref="F9:F15" si="2">VLOOKUP(LEFT(B9,1),$B$24:$D$27,2,FALSE)</f>
        <v>ENGINEERING</v>
      </c>
      <c r="G9" s="1">
        <f t="shared" ref="G9:G15" si="3">VLOOKUP(LEFT(B9,1),$B$24:$D$27,3,FALSE)</f>
        <v>2300000</v>
      </c>
      <c r="H9" s="1">
        <v>1</v>
      </c>
      <c r="I9" s="1">
        <f t="shared" ref="I9:I15" si="4">H9*G9</f>
        <v>2300000</v>
      </c>
      <c r="J9" s="1">
        <f t="shared" ref="J9:J15" si="5">G9+I9</f>
        <v>4600000</v>
      </c>
    </row>
    <row r="10" spans="1:11" x14ac:dyDescent="0.25">
      <c r="A10" s="1">
        <v>5</v>
      </c>
      <c r="B10" s="1" t="s">
        <v>10</v>
      </c>
      <c r="C10" s="1" t="s">
        <v>21</v>
      </c>
      <c r="D10" s="1" t="str">
        <f t="shared" si="0"/>
        <v>OPERATOR</v>
      </c>
      <c r="E10" s="1" t="str">
        <f t="shared" si="1"/>
        <v>SINGLE</v>
      </c>
      <c r="F10" s="1" t="str">
        <f t="shared" si="2"/>
        <v>DISTRIBUTOR</v>
      </c>
      <c r="G10" s="1">
        <f t="shared" si="3"/>
        <v>2500000</v>
      </c>
      <c r="H10" s="1">
        <v>0</v>
      </c>
      <c r="I10" s="1">
        <f t="shared" si="4"/>
        <v>0</v>
      </c>
      <c r="J10" s="1">
        <f t="shared" si="5"/>
        <v>2500000</v>
      </c>
    </row>
    <row r="11" spans="1:11" x14ac:dyDescent="0.25">
      <c r="A11" s="1">
        <v>6</v>
      </c>
      <c r="B11" s="1" t="s">
        <v>11</v>
      </c>
      <c r="C11" s="1" t="s">
        <v>22</v>
      </c>
      <c r="D11" s="1" t="str">
        <f t="shared" si="0"/>
        <v>OPERATOR</v>
      </c>
      <c r="E11" s="1" t="str">
        <f t="shared" si="1"/>
        <v>MERRIED</v>
      </c>
      <c r="F11" s="1" t="str">
        <f t="shared" si="2"/>
        <v>QUALITY CONTROL</v>
      </c>
      <c r="G11" s="1">
        <f t="shared" si="3"/>
        <v>2600000</v>
      </c>
      <c r="H11" s="1">
        <v>3</v>
      </c>
      <c r="I11" s="1">
        <f t="shared" si="4"/>
        <v>7800000</v>
      </c>
      <c r="J11" s="1">
        <f t="shared" si="5"/>
        <v>10400000</v>
      </c>
    </row>
    <row r="12" spans="1:11" x14ac:dyDescent="0.25">
      <c r="A12" s="1">
        <v>7</v>
      </c>
      <c r="B12" s="1" t="s">
        <v>12</v>
      </c>
      <c r="C12" s="1" t="s">
        <v>23</v>
      </c>
      <c r="D12" s="1" t="str">
        <f t="shared" si="0"/>
        <v>STAFF</v>
      </c>
      <c r="E12" s="1" t="str">
        <f t="shared" si="1"/>
        <v>SINGLE</v>
      </c>
      <c r="F12" s="1" t="str">
        <f t="shared" si="2"/>
        <v>QUALITY CONTROL</v>
      </c>
      <c r="G12" s="1">
        <f t="shared" si="3"/>
        <v>2600000</v>
      </c>
      <c r="H12" s="1">
        <v>0</v>
      </c>
      <c r="I12" s="1">
        <f t="shared" si="4"/>
        <v>0</v>
      </c>
      <c r="J12" s="1">
        <f t="shared" si="5"/>
        <v>2600000</v>
      </c>
    </row>
    <row r="13" spans="1:11" x14ac:dyDescent="0.25">
      <c r="A13" s="1">
        <v>8</v>
      </c>
      <c r="B13" s="1" t="s">
        <v>13</v>
      </c>
      <c r="C13" s="1" t="s">
        <v>24</v>
      </c>
      <c r="D13" s="1" t="str">
        <f t="shared" si="0"/>
        <v>STAFF</v>
      </c>
      <c r="E13" s="1" t="str">
        <f t="shared" si="1"/>
        <v>SINGLE</v>
      </c>
      <c r="F13" s="1" t="str">
        <f t="shared" si="2"/>
        <v>ENGINEERING</v>
      </c>
      <c r="G13" s="1">
        <f t="shared" si="3"/>
        <v>2300000</v>
      </c>
      <c r="H13" s="1">
        <v>0</v>
      </c>
      <c r="I13" s="1">
        <f t="shared" si="4"/>
        <v>0</v>
      </c>
      <c r="J13" s="1">
        <f t="shared" si="5"/>
        <v>2300000</v>
      </c>
    </row>
    <row r="14" spans="1:11" x14ac:dyDescent="0.25">
      <c r="A14" s="1">
        <v>9</v>
      </c>
      <c r="B14" s="1" t="s">
        <v>14</v>
      </c>
      <c r="C14" s="1" t="s">
        <v>25</v>
      </c>
      <c r="D14" s="1" t="str">
        <f t="shared" si="0"/>
        <v>STAFF</v>
      </c>
      <c r="E14" s="1" t="str">
        <f t="shared" si="1"/>
        <v>MERRIED</v>
      </c>
      <c r="F14" s="1" t="str">
        <f t="shared" si="2"/>
        <v>PRODUKSI</v>
      </c>
      <c r="G14" s="1">
        <f t="shared" si="3"/>
        <v>2000000</v>
      </c>
      <c r="H14" s="1">
        <v>1</v>
      </c>
      <c r="I14" s="1">
        <f t="shared" si="4"/>
        <v>2000000</v>
      </c>
      <c r="J14" s="1">
        <f t="shared" si="5"/>
        <v>4000000</v>
      </c>
    </row>
    <row r="15" spans="1:11" ht="15.75" thickBot="1" x14ac:dyDescent="0.3">
      <c r="A15" s="3">
        <v>10</v>
      </c>
      <c r="B15" s="3" t="s">
        <v>15</v>
      </c>
      <c r="C15" s="3" t="s">
        <v>26</v>
      </c>
      <c r="D15" s="1" t="str">
        <f t="shared" si="0"/>
        <v>KEPALA</v>
      </c>
      <c r="E15" s="1" t="str">
        <f t="shared" si="1"/>
        <v>MERRIED</v>
      </c>
      <c r="F15" s="1" t="str">
        <f t="shared" si="2"/>
        <v>PRODUKSI</v>
      </c>
      <c r="G15" s="1">
        <f t="shared" si="3"/>
        <v>2000000</v>
      </c>
      <c r="H15" s="3">
        <v>0</v>
      </c>
      <c r="I15" s="1">
        <f t="shared" si="4"/>
        <v>0</v>
      </c>
      <c r="J15" s="1">
        <f t="shared" si="5"/>
        <v>2000000</v>
      </c>
    </row>
    <row r="16" spans="1:11" x14ac:dyDescent="0.25">
      <c r="A16" s="4" t="s">
        <v>31</v>
      </c>
      <c r="B16" s="5"/>
      <c r="C16" s="5"/>
      <c r="D16" s="5"/>
      <c r="E16" s="5"/>
      <c r="F16" s="5"/>
      <c r="G16" s="5"/>
      <c r="H16" s="5"/>
      <c r="I16" s="6"/>
      <c r="J16" s="12">
        <f>SUM(J6:J15)</f>
        <v>48200000</v>
      </c>
      <c r="K16" s="14"/>
    </row>
    <row r="17" spans="1:11" x14ac:dyDescent="0.25">
      <c r="A17" s="7" t="s">
        <v>32</v>
      </c>
      <c r="I17" s="8"/>
      <c r="J17" s="13">
        <f>MAX(J6:J15)</f>
        <v>10400000</v>
      </c>
      <c r="K17" s="14"/>
    </row>
    <row r="18" spans="1:11" x14ac:dyDescent="0.25">
      <c r="A18" s="7" t="s">
        <v>33</v>
      </c>
      <c r="I18" s="8"/>
      <c r="J18" s="13">
        <f>MIN(J6:J15)</f>
        <v>2000000</v>
      </c>
    </row>
    <row r="19" spans="1:11" x14ac:dyDescent="0.25">
      <c r="A19" s="7" t="s">
        <v>34</v>
      </c>
      <c r="I19" s="8"/>
      <c r="J19" s="13">
        <f>AVERAGE(J6:J15)</f>
        <v>4820000</v>
      </c>
    </row>
    <row r="20" spans="1:11" ht="15.75" thickBot="1" x14ac:dyDescent="0.3">
      <c r="A20" s="9" t="s">
        <v>35</v>
      </c>
      <c r="B20" s="10"/>
      <c r="C20" s="10"/>
      <c r="D20" s="10"/>
      <c r="E20" s="10"/>
      <c r="F20" s="10"/>
      <c r="G20" s="10"/>
      <c r="H20" s="10"/>
      <c r="I20" s="11"/>
      <c r="J20" s="13">
        <f>COUNT(J6:J15)</f>
        <v>10</v>
      </c>
    </row>
    <row r="22" spans="1:11" x14ac:dyDescent="0.25">
      <c r="B22" s="1" t="s">
        <v>36</v>
      </c>
      <c r="C22" s="1"/>
      <c r="D22" s="1"/>
    </row>
    <row r="23" spans="1:11" x14ac:dyDescent="0.25">
      <c r="B23" s="1" t="s">
        <v>37</v>
      </c>
      <c r="C23" s="1" t="s">
        <v>3</v>
      </c>
      <c r="D23" s="1" t="s">
        <v>4</v>
      </c>
    </row>
    <row r="24" spans="1:11" x14ac:dyDescent="0.25">
      <c r="B24" s="1" t="s">
        <v>38</v>
      </c>
      <c r="C24" s="1" t="s">
        <v>42</v>
      </c>
      <c r="D24" s="15">
        <v>2500000</v>
      </c>
    </row>
    <row r="25" spans="1:11" x14ac:dyDescent="0.25">
      <c r="B25" s="1" t="s">
        <v>39</v>
      </c>
      <c r="C25" s="1" t="s">
        <v>43</v>
      </c>
      <c r="D25" s="15">
        <v>2300000</v>
      </c>
    </row>
    <row r="26" spans="1:11" x14ac:dyDescent="0.25">
      <c r="B26" s="1" t="s">
        <v>40</v>
      </c>
      <c r="C26" s="1" t="s">
        <v>44</v>
      </c>
      <c r="D26" s="15">
        <v>2000000</v>
      </c>
    </row>
    <row r="27" spans="1:11" x14ac:dyDescent="0.25">
      <c r="B27" s="1" t="s">
        <v>41</v>
      </c>
      <c r="C27" s="1" t="s">
        <v>45</v>
      </c>
      <c r="D27" s="15">
        <v>2600000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2025-04-24T05:54:44Z</dcterms:created>
  <dcterms:modified xsi:type="dcterms:W3CDTF">2025-04-30T06:39:16Z</dcterms:modified>
</cp:coreProperties>
</file>